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án Pavletich\Desktop\"/>
    </mc:Choice>
  </mc:AlternateContent>
  <xr:revisionPtr revIDLastSave="0" documentId="8_{E632B5A7-ABCB-42BC-97D4-75CDE4E175D7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PCU Pending activities and Bud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E25" i="1" s="1"/>
  <c r="D28" i="1"/>
  <c r="E28" i="1" s="1"/>
  <c r="E27" i="1" s="1"/>
  <c r="C27" i="1"/>
  <c r="D27" i="1" l="1"/>
  <c r="D23" i="1" l="1"/>
  <c r="E23" i="1" s="1"/>
  <c r="C18" i="1"/>
  <c r="C7" i="1"/>
  <c r="D20" i="1"/>
  <c r="E20" i="1" s="1"/>
  <c r="D21" i="1"/>
  <c r="E21" i="1" s="1"/>
  <c r="D19" i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8" i="1"/>
  <c r="E8" i="1" s="1"/>
  <c r="C5" i="1" l="1"/>
  <c r="E7" i="1"/>
  <c r="D18" i="1"/>
  <c r="E19" i="1"/>
  <c r="E18" i="1" s="1"/>
  <c r="D7" i="1"/>
  <c r="E5" i="1" l="1"/>
  <c r="D5" i="1"/>
</calcChain>
</file>

<file path=xl/sharedStrings.xml><?xml version="1.0" encoding="utf-8"?>
<sst xmlns="http://schemas.openxmlformats.org/spreadsheetml/2006/main" count="63" uniqueCount="54">
  <si>
    <t>ENGLISH</t>
  </si>
  <si>
    <t>ESPAÑOL</t>
  </si>
  <si>
    <t>USD</t>
  </si>
  <si>
    <t>UNOPS comission</t>
  </si>
  <si>
    <t>TOTAL</t>
  </si>
  <si>
    <t>Output under the Results Framework</t>
  </si>
  <si>
    <t>PCU PENDING PROGRAMMATIC ACTIVITIES AND BUDGET</t>
  </si>
  <si>
    <t>UCP actividades programaticas Pendientes y Presupuesto</t>
  </si>
  <si>
    <t>Project programmatic budgets (consulting)</t>
  </si>
  <si>
    <t>Presupuestos programáticos del Proyecto (consultorías)</t>
  </si>
  <si>
    <t>Budget to support the development/institutionalization of SOMEE and the SAP Monitoring and Evaluation system</t>
  </si>
  <si>
    <t>Presupuesto para apoyo al desarrollo/institucionalizacion del SOMEE y el sistema de Monitoreo y Evaluación del PAE</t>
  </si>
  <si>
    <t>Outputs 5.2 and 5.3</t>
  </si>
  <si>
    <t>Consulting and resources – Private Sector Strategy</t>
  </si>
  <si>
    <t>Consultoria y recursos  - Estrategia Sector Privado</t>
  </si>
  <si>
    <t>Output 2.2</t>
  </si>
  <si>
    <t>Consultation on the Permanent Coordination Mechanism (CAD contract payments pending)</t>
  </si>
  <si>
    <t>Consultoria sobre el Mecanismo de Coordinación Permanente (pagos pendientes contrato CAD)</t>
  </si>
  <si>
    <t>Output 1.1</t>
  </si>
  <si>
    <t>Communication and knowledge management budget</t>
  </si>
  <si>
    <t>Presupuesto  de comunicaciones y gestión del conocimiento</t>
  </si>
  <si>
    <t>Output 2.4</t>
  </si>
  <si>
    <t>Budget for independent monitoring and evaluation of project</t>
  </si>
  <si>
    <t>Presupuesto para monitoreo y evaluación independiente del proyecto</t>
  </si>
  <si>
    <t>All outputs</t>
  </si>
  <si>
    <t>Translations budget</t>
  </si>
  <si>
    <t>Presupuesto para traducciones</t>
  </si>
  <si>
    <t>Multiple Outputs</t>
  </si>
  <si>
    <t>Budget for development, expansion and maintenance of project website, CLME+ HUB and other related tools</t>
  </si>
  <si>
    <t>Presupuesto para el desarrollo, expansión y el mantenimiento de la web del proyecto, el HUB CLME+ y otras herramientas relacionadas</t>
  </si>
  <si>
    <t>Consultancy to ensure the continuity of the scope of CLME+</t>
  </si>
  <si>
    <t>Consultoria para garantizar la continuidad de los alcances CLME+</t>
  </si>
  <si>
    <t>Events and travel expenses</t>
  </si>
  <si>
    <t>Eventos y gastos de viaje</t>
  </si>
  <si>
    <t>Travel and meetings budget</t>
  </si>
  <si>
    <t>Presupuesto viajes y reuniones</t>
  </si>
  <si>
    <t>Budget for IW:LEARN activities (inc. GEF International Waters Conferences)</t>
  </si>
  <si>
    <t>Presupuesto para actividades IW:LEARN (incl. Conferencias Aguas Internacionales FMAM)</t>
  </si>
  <si>
    <t>Output 5.3</t>
  </si>
  <si>
    <t>Other</t>
  </si>
  <si>
    <t>Otros</t>
  </si>
  <si>
    <t>Direct UNOPS WEC human resources costs for CLME+</t>
  </si>
  <si>
    <t>Costos directos UNOPS recurso humano WEC para CLME+</t>
  </si>
  <si>
    <t>Project management</t>
  </si>
  <si>
    <t>Periodo de reporte: Desde May 2020 hasta Jul 2021</t>
  </si>
  <si>
    <t>Reporting Period: From May 2020 to July2021</t>
  </si>
  <si>
    <t>Final meeting of Project Steering Committee (TBC)</t>
  </si>
  <si>
    <t xml:space="preserve">Reuniónes Comite Directivo del Proyecto (por confirmar) </t>
  </si>
  <si>
    <t>Personnel costs</t>
  </si>
  <si>
    <t xml:space="preserve">Gastos de Personal </t>
  </si>
  <si>
    <t>Office costs</t>
  </si>
  <si>
    <t>Costos de oficina</t>
  </si>
  <si>
    <t>Servicios de facilitación reuniones y eventos</t>
  </si>
  <si>
    <t>Facilitation Services Meetings and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</si>
</sst>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"/>
  </numFmts>
  <fonts count="19" x14ac:knownFonts="1"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87E7D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E5E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2" borderId="0" xfId="0" applyFont="1" applyFill="1" applyAlignment="1">
      <alignment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2" borderId="0" xfId="0" applyFont="1" applyFill="1" applyAlignment="1">
      <alignment vertical="top" wrapText="1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164" fontId="14" fillId="0" borderId="0" xfId="0" applyNumberFormat="1" applyFont="1" applyAlignment="1">
      <alignment horizontal="center" vertical="top"/>
    </xf>
    <xf numFmtId="164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top"/>
    </xf>
    <xf numFmtId="164" fontId="17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164" fontId="1" fillId="0" borderId="0" xfId="0" applyNumberFormat="1" applyFont="1" applyAlignment="1">
      <alignment horizontal="center" vertical="top"/>
    </xf>
    <xf numFmtId="0" fontId="8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28"/>
  <sheetViews>
    <sheetView tabSelected="1" workbookViewId="0">
      <selection activeCell="A6" sqref="A6"/>
    </sheetView>
  </sheetViews>
  <sheetFormatPr defaultRowHeight="14.5" x14ac:dyDescent="0.35"/>
  <cols>
    <col min="1" max="1" width="61.08984375" customWidth="1"/>
    <col min="2" max="2" width="56.54296875" customWidth="1"/>
    <col min="3" max="6" width="23.453125" customWidth="1"/>
  </cols>
  <sheetData>
    <row r="1" spans="1:6" ht="26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2" t="s">
        <v>5</v>
      </c>
    </row>
    <row r="2" spans="1:6" x14ac:dyDescent="0.35">
      <c r="A2" s="1" t="s">
        <v>6</v>
      </c>
      <c r="B2" s="2" t="s">
        <v>7</v>
      </c>
      <c r="C2" s="5"/>
      <c r="D2" s="5"/>
      <c r="E2" s="6"/>
      <c r="F2" s="7"/>
    </row>
    <row r="3" spans="1:6" x14ac:dyDescent="0.35">
      <c r="A3" s="8" t="s">
        <v>45</v>
      </c>
      <c r="B3" s="23" t="s">
        <v>44</v>
      </c>
      <c r="C3" s="5"/>
      <c r="D3" s="5"/>
      <c r="E3" s="6"/>
      <c r="F3" s="7"/>
    </row>
    <row r="4" spans="1:6" x14ac:dyDescent="0.35">
      <c r="A4" s="9"/>
      <c r="B4" s="10"/>
      <c r="C4" s="5"/>
      <c r="D4" s="5"/>
      <c r="E4" s="6"/>
      <c r="F4" s="7"/>
    </row>
    <row r="5" spans="1:6" x14ac:dyDescent="0.35">
      <c r="A5" s="1" t="s">
        <v>4</v>
      </c>
      <c r="B5" s="2" t="s">
        <v>4</v>
      </c>
      <c r="C5" s="11">
        <f>C7+C18+C23+C27+C25</f>
        <v>1808679</v>
      </c>
      <c r="D5" s="11">
        <f>D7+D18+D23+D27+D25</f>
        <v>135650.92499999999</v>
      </c>
      <c r="E5" s="11">
        <f>E7+E18+E23+E27+E25</f>
        <v>1944329.9249999998</v>
      </c>
      <c r="F5" s="7"/>
    </row>
    <row r="6" spans="1:6" x14ac:dyDescent="0.35">
      <c r="A6" s="9"/>
      <c r="B6" s="10"/>
      <c r="C6" s="5"/>
      <c r="D6" s="5"/>
      <c r="E6" s="6"/>
      <c r="F6" s="7"/>
    </row>
    <row r="7" spans="1:6" x14ac:dyDescent="0.35">
      <c r="A7" s="1" t="s">
        <v>8</v>
      </c>
      <c r="B7" s="2" t="s">
        <v>9</v>
      </c>
      <c r="C7" s="12">
        <f>SUM(C8:C16)</f>
        <v>567971</v>
      </c>
      <c r="D7" s="12">
        <f>SUM(D8:D16)</f>
        <v>42597.824999999997</v>
      </c>
      <c r="E7" s="12">
        <f>SUM(E8:E16)</f>
        <v>610568.82499999995</v>
      </c>
      <c r="F7" s="7"/>
    </row>
    <row r="8" spans="1:6" ht="25" x14ac:dyDescent="0.35">
      <c r="A8" s="13" t="s">
        <v>10</v>
      </c>
      <c r="B8" s="10" t="s">
        <v>11</v>
      </c>
      <c r="C8" s="14">
        <v>164000</v>
      </c>
      <c r="D8" s="15">
        <f>C8*0.075</f>
        <v>12300</v>
      </c>
      <c r="E8" s="12">
        <f>C8+D8</f>
        <v>176300</v>
      </c>
      <c r="F8" s="7" t="s">
        <v>12</v>
      </c>
    </row>
    <row r="9" spans="1:6" x14ac:dyDescent="0.35">
      <c r="A9" s="9" t="s">
        <v>13</v>
      </c>
      <c r="B9" s="10" t="s">
        <v>14</v>
      </c>
      <c r="C9" s="14">
        <v>50000</v>
      </c>
      <c r="D9" s="15">
        <f t="shared" ref="D9:D25" si="0">C9*0.075</f>
        <v>3750</v>
      </c>
      <c r="E9" s="12">
        <f t="shared" ref="E9:E16" si="1">C9+D9</f>
        <v>53750</v>
      </c>
      <c r="F9" s="7" t="s">
        <v>15</v>
      </c>
    </row>
    <row r="10" spans="1:6" ht="25" x14ac:dyDescent="0.35">
      <c r="A10" s="13" t="s">
        <v>16</v>
      </c>
      <c r="B10" s="10" t="s">
        <v>17</v>
      </c>
      <c r="C10" s="14">
        <v>48650</v>
      </c>
      <c r="D10" s="15">
        <f t="shared" si="0"/>
        <v>3648.75</v>
      </c>
      <c r="E10" s="12">
        <f t="shared" si="1"/>
        <v>52298.75</v>
      </c>
      <c r="F10" s="7" t="s">
        <v>18</v>
      </c>
    </row>
    <row r="11" spans="1:6" x14ac:dyDescent="0.35">
      <c r="A11" s="9" t="s">
        <v>19</v>
      </c>
      <c r="B11" s="10" t="s">
        <v>20</v>
      </c>
      <c r="C11" s="14">
        <v>67500</v>
      </c>
      <c r="D11" s="15">
        <f t="shared" si="0"/>
        <v>5062.5</v>
      </c>
      <c r="E11" s="12">
        <f t="shared" si="1"/>
        <v>72562.5</v>
      </c>
      <c r="F11" s="7" t="s">
        <v>21</v>
      </c>
    </row>
    <row r="12" spans="1:6" ht="25" x14ac:dyDescent="0.35">
      <c r="A12" s="13" t="s">
        <v>22</v>
      </c>
      <c r="B12" s="10" t="s">
        <v>23</v>
      </c>
      <c r="C12" s="14">
        <v>24521</v>
      </c>
      <c r="D12" s="15">
        <f t="shared" si="0"/>
        <v>1839.075</v>
      </c>
      <c r="E12" s="12">
        <f t="shared" si="1"/>
        <v>26360.075000000001</v>
      </c>
      <c r="F12" s="7" t="s">
        <v>24</v>
      </c>
    </row>
    <row r="13" spans="1:6" x14ac:dyDescent="0.35">
      <c r="A13" s="9" t="s">
        <v>25</v>
      </c>
      <c r="B13" s="10" t="s">
        <v>26</v>
      </c>
      <c r="C13" s="14">
        <v>22000</v>
      </c>
      <c r="D13" s="15">
        <f t="shared" si="0"/>
        <v>1650</v>
      </c>
      <c r="E13" s="12">
        <f t="shared" si="1"/>
        <v>23650</v>
      </c>
      <c r="F13" s="7" t="s">
        <v>27</v>
      </c>
    </row>
    <row r="14" spans="1:6" ht="25" x14ac:dyDescent="0.35">
      <c r="A14" s="13" t="s">
        <v>28</v>
      </c>
      <c r="B14" s="10" t="s">
        <v>29</v>
      </c>
      <c r="C14" s="14">
        <v>115000</v>
      </c>
      <c r="D14" s="15">
        <f t="shared" si="0"/>
        <v>8625</v>
      </c>
      <c r="E14" s="12">
        <f t="shared" si="1"/>
        <v>123625</v>
      </c>
      <c r="F14" s="7" t="s">
        <v>27</v>
      </c>
    </row>
    <row r="15" spans="1:6" x14ac:dyDescent="0.35">
      <c r="A15" s="9" t="s">
        <v>30</v>
      </c>
      <c r="B15" s="10" t="s">
        <v>31</v>
      </c>
      <c r="C15" s="14">
        <v>27300</v>
      </c>
      <c r="D15" s="15">
        <f t="shared" si="0"/>
        <v>2047.5</v>
      </c>
      <c r="E15" s="12">
        <f t="shared" si="1"/>
        <v>29347.5</v>
      </c>
      <c r="F15" s="7" t="s">
        <v>27</v>
      </c>
    </row>
    <row r="16" spans="1:6" x14ac:dyDescent="0.35">
      <c r="A16" s="19" t="s">
        <v>53</v>
      </c>
      <c r="B16" s="20" t="s">
        <v>52</v>
      </c>
      <c r="C16" s="14">
        <v>49000</v>
      </c>
      <c r="D16" s="15">
        <f t="shared" si="0"/>
        <v>3675</v>
      </c>
      <c r="E16" s="12">
        <f t="shared" si="1"/>
        <v>52675</v>
      </c>
      <c r="F16" s="7" t="s">
        <v>27</v>
      </c>
    </row>
    <row r="17" spans="1:6" x14ac:dyDescent="0.35">
      <c r="A17" s="9"/>
      <c r="B17" s="10"/>
      <c r="C17" s="16"/>
      <c r="D17" s="15"/>
      <c r="E17" s="6"/>
      <c r="F17" s="7"/>
    </row>
    <row r="18" spans="1:6" x14ac:dyDescent="0.35">
      <c r="A18" s="1" t="s">
        <v>32</v>
      </c>
      <c r="B18" s="2" t="s">
        <v>33</v>
      </c>
      <c r="C18" s="12">
        <f>SUM(C19:C21)</f>
        <v>153000</v>
      </c>
      <c r="D18" s="12">
        <f t="shared" ref="D18:E18" si="2">SUM(D19:D21)</f>
        <v>11475</v>
      </c>
      <c r="E18" s="12">
        <f t="shared" si="2"/>
        <v>164475</v>
      </c>
      <c r="F18" s="7"/>
    </row>
    <row r="19" spans="1:6" x14ac:dyDescent="0.35">
      <c r="A19" s="19" t="s">
        <v>46</v>
      </c>
      <c r="B19" s="20" t="s">
        <v>47</v>
      </c>
      <c r="C19" s="14">
        <v>120000</v>
      </c>
      <c r="D19" s="15">
        <f t="shared" si="0"/>
        <v>9000</v>
      </c>
      <c r="E19" s="12">
        <f t="shared" ref="E19:E23" si="3">C19+D19</f>
        <v>129000</v>
      </c>
      <c r="F19" s="7" t="s">
        <v>27</v>
      </c>
    </row>
    <row r="20" spans="1:6" x14ac:dyDescent="0.35">
      <c r="A20" s="9" t="s">
        <v>34</v>
      </c>
      <c r="B20" s="10" t="s">
        <v>35</v>
      </c>
      <c r="C20" s="14">
        <v>30000</v>
      </c>
      <c r="D20" s="15">
        <f t="shared" si="0"/>
        <v>2250</v>
      </c>
      <c r="E20" s="12">
        <f t="shared" si="3"/>
        <v>32250</v>
      </c>
      <c r="F20" s="7" t="s">
        <v>27</v>
      </c>
    </row>
    <row r="21" spans="1:6" ht="25" x14ac:dyDescent="0.35">
      <c r="A21" s="13" t="s">
        <v>36</v>
      </c>
      <c r="B21" s="10" t="s">
        <v>37</v>
      </c>
      <c r="C21" s="14">
        <v>3000</v>
      </c>
      <c r="D21" s="15">
        <f t="shared" si="0"/>
        <v>225</v>
      </c>
      <c r="E21" s="12">
        <f t="shared" si="3"/>
        <v>3225</v>
      </c>
      <c r="F21" s="7" t="s">
        <v>38</v>
      </c>
    </row>
    <row r="22" spans="1:6" x14ac:dyDescent="0.35">
      <c r="A22" s="9"/>
      <c r="B22" s="10"/>
      <c r="C22" s="16"/>
      <c r="D22" s="5"/>
      <c r="E22" s="6"/>
      <c r="F22" s="7"/>
    </row>
    <row r="23" spans="1:6" x14ac:dyDescent="0.35">
      <c r="A23" s="1" t="s">
        <v>48</v>
      </c>
      <c r="B23" s="21" t="s">
        <v>49</v>
      </c>
      <c r="C23" s="12">
        <v>912708</v>
      </c>
      <c r="D23" s="22">
        <f t="shared" si="0"/>
        <v>68453.099999999991</v>
      </c>
      <c r="E23" s="12">
        <f t="shared" si="3"/>
        <v>981161.1</v>
      </c>
      <c r="F23" s="7" t="s">
        <v>27</v>
      </c>
    </row>
    <row r="24" spans="1:6" x14ac:dyDescent="0.35">
      <c r="A24" s="1"/>
      <c r="B24" s="21"/>
      <c r="C24" s="12"/>
      <c r="D24" s="22"/>
      <c r="E24" s="12"/>
      <c r="F24" s="7"/>
    </row>
    <row r="25" spans="1:6" x14ac:dyDescent="0.35">
      <c r="A25" s="1" t="s">
        <v>50</v>
      </c>
      <c r="B25" s="21" t="s">
        <v>51</v>
      </c>
      <c r="C25" s="12">
        <v>41000</v>
      </c>
      <c r="D25" s="22">
        <f t="shared" si="0"/>
        <v>3075</v>
      </c>
      <c r="E25" s="12">
        <f t="shared" ref="E25" si="4">C25+D25</f>
        <v>44075</v>
      </c>
      <c r="F25" s="7" t="s">
        <v>27</v>
      </c>
    </row>
    <row r="26" spans="1:6" x14ac:dyDescent="0.35">
      <c r="A26" s="9"/>
      <c r="B26" s="10"/>
      <c r="C26" s="16"/>
      <c r="D26" s="5"/>
      <c r="E26" s="6"/>
      <c r="F26" s="7"/>
    </row>
    <row r="27" spans="1:6" x14ac:dyDescent="0.35">
      <c r="A27" s="18" t="s">
        <v>39</v>
      </c>
      <c r="B27" s="2" t="s">
        <v>40</v>
      </c>
      <c r="C27" s="17">
        <f>SUM(C28)</f>
        <v>134000</v>
      </c>
      <c r="D27" s="17">
        <f t="shared" ref="D27:E27" si="5">SUM(D28)</f>
        <v>10050</v>
      </c>
      <c r="E27" s="17">
        <f t="shared" si="5"/>
        <v>144050</v>
      </c>
      <c r="F27" s="7"/>
    </row>
    <row r="28" spans="1:6" x14ac:dyDescent="0.35">
      <c r="A28" s="9" t="s">
        <v>41</v>
      </c>
      <c r="B28" s="10" t="s">
        <v>42</v>
      </c>
      <c r="C28" s="14">
        <v>134000</v>
      </c>
      <c r="D28" s="15">
        <f t="shared" ref="D28" si="6">C28*0.075</f>
        <v>10050</v>
      </c>
      <c r="E28" s="12">
        <f t="shared" ref="E28" si="7">C28+D28</f>
        <v>144050</v>
      </c>
      <c r="F28" s="7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PCU Pending activities and Budg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Iván Pavletich</cp:lastModifiedBy>
  <dcterms:created xsi:type="dcterms:W3CDTF">2020-06-17T20:03:18Z</dcterms:created>
  <dcterms:modified xsi:type="dcterms:W3CDTF">2020-06-17T23:12:51Z</dcterms:modified>
</cp:coreProperties>
</file>